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Daten\Master\5. Semester\Masterarbeit\"/>
    </mc:Choice>
  </mc:AlternateContent>
  <bookViews>
    <workbookView xWindow="-28920" yWindow="-120" windowWidth="29040" windowHeight="15840" activeTab="2"/>
  </bookViews>
  <sheets>
    <sheet name="Modul LG" sheetId="1" r:id="rId1"/>
    <sheet name="Tabelle3" sheetId="3" r:id="rId2"/>
    <sheet name="Tabelle1" sheetId="5" r:id="rId3"/>
    <sheet name="System" sheetId="2" r:id="rId4"/>
    <sheet name="Modul CATL" sheetId="4" r:id="rId5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17" i="4" l="1"/>
  <c r="B14" i="4"/>
  <c r="B11" i="4"/>
  <c r="B21" i="4"/>
  <c r="I20" i="4"/>
  <c r="I22" i="4" s="1"/>
  <c r="B20" i="4"/>
  <c r="B19" i="4"/>
  <c r="E13" i="4"/>
  <c r="E13" i="1"/>
  <c r="I21" i="4" l="1"/>
  <c r="B20" i="1"/>
  <c r="B19" i="1"/>
  <c r="B18" i="1"/>
  <c r="E6" i="2" l="1"/>
  <c r="E8" i="2"/>
  <c r="E7" i="2"/>
  <c r="C12" i="2"/>
  <c r="C7" i="2"/>
  <c r="I21" i="1"/>
  <c r="I20" i="1"/>
  <c r="I19" i="1"/>
  <c r="B16" i="1"/>
  <c r="B14" i="1"/>
</calcChain>
</file>

<file path=xl/sharedStrings.xml><?xml version="1.0" encoding="utf-8"?>
<sst xmlns="http://schemas.openxmlformats.org/spreadsheetml/2006/main" count="237" uniqueCount="141">
  <si>
    <t>Pins</t>
  </si>
  <si>
    <t>Leitungen</t>
  </si>
  <si>
    <t>TE Nummer Stecker</t>
  </si>
  <si>
    <t>VW Nummer</t>
  </si>
  <si>
    <t>2327111-2</t>
  </si>
  <si>
    <t>972722a</t>
  </si>
  <si>
    <t xml:space="preserve"> +4 Loopleitung</t>
  </si>
  <si>
    <t>2327110-1</t>
  </si>
  <si>
    <t>Pin 1</t>
  </si>
  <si>
    <t>Pin 2</t>
  </si>
  <si>
    <t>Pin 3</t>
  </si>
  <si>
    <t>Pin 4</t>
  </si>
  <si>
    <t>Pin 5</t>
  </si>
  <si>
    <t>Pin 6</t>
  </si>
  <si>
    <t>Pin 7</t>
  </si>
  <si>
    <t>Pin 8</t>
  </si>
  <si>
    <t>Pin 9</t>
  </si>
  <si>
    <t>Pin 10</t>
  </si>
  <si>
    <t>Pin 11</t>
  </si>
  <si>
    <t>Pin 12</t>
  </si>
  <si>
    <t>Pin 13</t>
  </si>
  <si>
    <t>Pin 14</t>
  </si>
  <si>
    <t>Pin 15</t>
  </si>
  <si>
    <t>Pin 16</t>
  </si>
  <si>
    <t>Pin 17</t>
  </si>
  <si>
    <t>Pin 18</t>
  </si>
  <si>
    <t>Pin 19</t>
  </si>
  <si>
    <t>Pin 20</t>
  </si>
  <si>
    <t>Pin 21</t>
  </si>
  <si>
    <t>Pin 22</t>
  </si>
  <si>
    <t>Pin 23</t>
  </si>
  <si>
    <t>Pin 24</t>
  </si>
  <si>
    <t>Pin 25</t>
  </si>
  <si>
    <t>LG 78Ah</t>
  </si>
  <si>
    <t>Nennenergie</t>
  </si>
  <si>
    <t>83kWh</t>
  </si>
  <si>
    <t>Gewicht</t>
  </si>
  <si>
    <t>Module</t>
  </si>
  <si>
    <t>510kg</t>
  </si>
  <si>
    <t>kWh</t>
  </si>
  <si>
    <t>Ah</t>
  </si>
  <si>
    <t>Zellspannung gemessen</t>
  </si>
  <si>
    <t>Modulspannung gemessen</t>
  </si>
  <si>
    <t>V</t>
  </si>
  <si>
    <t>Kapazität Modul</t>
  </si>
  <si>
    <t>Kapazität Zelle</t>
  </si>
  <si>
    <t>Zellen P</t>
  </si>
  <si>
    <t>Zellen R</t>
  </si>
  <si>
    <t>Hersteller</t>
  </si>
  <si>
    <t>LG</t>
  </si>
  <si>
    <t>Nennspannung berechnet</t>
  </si>
  <si>
    <t>Zellen gesamt</t>
  </si>
  <si>
    <t>Spannung min</t>
  </si>
  <si>
    <t>Spannung nenn</t>
  </si>
  <si>
    <t>Spannung max</t>
  </si>
  <si>
    <t>System</t>
  </si>
  <si>
    <t>Modul</t>
  </si>
  <si>
    <t>Zellen S</t>
  </si>
  <si>
    <t xml:space="preserve">zellpunkt </t>
  </si>
  <si>
    <t>es lassen sich 29,2V messen</t>
  </si>
  <si>
    <t>irgendwie komisch</t>
  </si>
  <si>
    <t>Umax</t>
  </si>
  <si>
    <t>Umin</t>
  </si>
  <si>
    <t>Unenn</t>
  </si>
  <si>
    <t>Nennergie Zelle</t>
  </si>
  <si>
    <t>Wh</t>
  </si>
  <si>
    <t>-</t>
  </si>
  <si>
    <t>1-</t>
  </si>
  <si>
    <t>2-</t>
  </si>
  <si>
    <t>3-</t>
  </si>
  <si>
    <t>5-</t>
  </si>
  <si>
    <t>6-</t>
  </si>
  <si>
    <t>7-</t>
  </si>
  <si>
    <t>8-</t>
  </si>
  <si>
    <t>8+</t>
  </si>
  <si>
    <t>4- 3+</t>
  </si>
  <si>
    <t>5- 4+</t>
  </si>
  <si>
    <t>Platine</t>
  </si>
  <si>
    <t>Z1-</t>
  </si>
  <si>
    <t>Z2-</t>
  </si>
  <si>
    <t>Z3-</t>
  </si>
  <si>
    <t>Z4-</t>
  </si>
  <si>
    <t>Z5-</t>
  </si>
  <si>
    <t>Z6-</t>
  </si>
  <si>
    <t>Z7-</t>
  </si>
  <si>
    <t>Z8-</t>
  </si>
  <si>
    <t>lo</t>
  </si>
  <si>
    <t>TE 2325651-1</t>
  </si>
  <si>
    <t>weiß</t>
  </si>
  <si>
    <t>braun</t>
  </si>
  <si>
    <t>Z8+</t>
  </si>
  <si>
    <t>unter spannung</t>
  </si>
  <si>
    <t>nicht belegt</t>
  </si>
  <si>
    <t>verwendet</t>
  </si>
  <si>
    <t>temperatur</t>
  </si>
  <si>
    <t>t1</t>
  </si>
  <si>
    <t>t2</t>
  </si>
  <si>
    <t>12k</t>
  </si>
  <si>
    <t>T1+</t>
  </si>
  <si>
    <t>T2-</t>
  </si>
  <si>
    <t>T2+</t>
  </si>
  <si>
    <t>Pins am Modul</t>
  </si>
  <si>
    <t>Leitungsfarbe</t>
  </si>
  <si>
    <t>Für 12S MEB Module</t>
  </si>
  <si>
    <t>Pin am Stecker schwarz (Modulseite)</t>
  </si>
  <si>
    <t>Pin am Stecker braun (BMS)</t>
  </si>
  <si>
    <t>grau</t>
  </si>
  <si>
    <t>weiß-blau</t>
  </si>
  <si>
    <t>blau</t>
  </si>
  <si>
    <t>gelb-blau</t>
  </si>
  <si>
    <t>gelb</t>
  </si>
  <si>
    <t>gelb-rot</t>
  </si>
  <si>
    <t>gelb-grau</t>
  </si>
  <si>
    <t>gelb-rosa</t>
  </si>
  <si>
    <t>grün-grau</t>
  </si>
  <si>
    <t>leer</t>
  </si>
  <si>
    <t>lila</t>
  </si>
  <si>
    <t>weiß-grün</t>
  </si>
  <si>
    <t>weiß-grau</t>
  </si>
  <si>
    <t>schwarz</t>
  </si>
  <si>
    <t>grün</t>
  </si>
  <si>
    <t>weiß-braun</t>
  </si>
  <si>
    <t>grün-rot</t>
  </si>
  <si>
    <t>rot</t>
  </si>
  <si>
    <t>rosa</t>
  </si>
  <si>
    <t>Funktion</t>
  </si>
  <si>
    <t>Gesamt +</t>
  </si>
  <si>
    <t>Gesamt -</t>
  </si>
  <si>
    <t xml:space="preserve"> </t>
  </si>
  <si>
    <t>1+</t>
  </si>
  <si>
    <t>2+</t>
  </si>
  <si>
    <t>3+</t>
  </si>
  <si>
    <t>4+</t>
  </si>
  <si>
    <t>5+</t>
  </si>
  <si>
    <t>6+</t>
  </si>
  <si>
    <t>7+</t>
  </si>
  <si>
    <t>9+</t>
  </si>
  <si>
    <t>10+</t>
  </si>
  <si>
    <t>11+</t>
  </si>
  <si>
    <t>Thermo1</t>
  </si>
  <si>
    <t>Thermo2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</si>
</sst>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399975585192419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2" borderId="0" xfId="0" applyFill="1"/>
    <xf numFmtId="0" fontId="0" fillId="3" borderId="0" xfId="0" applyFill="1"/>
    <xf numFmtId="0" fontId="0" fillId="0" borderId="0" xfId="0" applyFill="1"/>
    <xf numFmtId="0" fontId="0" fillId="4" borderId="0" xfId="0" applyFill="1"/>
    <xf numFmtId="0" fontId="0" fillId="5" borderId="0" xfId="0" applyFill="1"/>
    <xf numFmtId="0" fontId="0" fillId="0" borderId="0" xfId="0" applyAlignment="1">
      <alignment horizontal="center"/>
    </xf>
    <xf numFmtId="0" fontId="0" fillId="0" borderId="0" xfId="0" applyAlignment="1">
      <alignment horizontal="right"/>
    </xf>
    <xf numFmtId="0" fontId="0" fillId="0" borderId="0" xfId="0" applyAlignment="1">
      <alignment horizontal="center"/>
    </xf>
  </cellXfs>
  <cellStyles count="1">
    <cellStyle name="Stand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342900</xdr:colOff>
      <xdr:row>14</xdr:row>
      <xdr:rowOff>76200</xdr:rowOff>
    </xdr:from>
    <xdr:to>
      <xdr:col>28</xdr:col>
      <xdr:colOff>295276</xdr:colOff>
      <xdr:row>24</xdr:row>
      <xdr:rowOff>19050</xdr:rowOff>
    </xdr:to>
    <xdr:pic>
      <xdr:nvPicPr>
        <xdr:cNvPr id="2" name="Grafik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2427" t="20724" r="27333" b="42388"/>
        <a:stretch/>
      </xdr:blipFill>
      <xdr:spPr>
        <a:xfrm>
          <a:off x="12534900" y="2743200"/>
          <a:ext cx="4905376" cy="1847850"/>
        </a:xfrm>
        <a:prstGeom prst="rect">
          <a:avLst/>
        </a:prstGeom>
      </xdr:spPr>
    </xdr:pic>
    <xdr:clientData/>
  </xdr:twoCellAnchor>
  <xdr:twoCellAnchor editAs="oneCell">
    <xdr:from>
      <xdr:col>16</xdr:col>
      <xdr:colOff>710046</xdr:colOff>
      <xdr:row>31</xdr:row>
      <xdr:rowOff>86590</xdr:rowOff>
    </xdr:from>
    <xdr:to>
      <xdr:col>28</xdr:col>
      <xdr:colOff>42916</xdr:colOff>
      <xdr:row>37</xdr:row>
      <xdr:rowOff>147077</xdr:rowOff>
    </xdr:to>
    <xdr:pic>
      <xdr:nvPicPr>
        <xdr:cNvPr id="3" name="Grafik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7986" t="49479" r="37634" b="29091"/>
        <a:stretch/>
      </xdr:blipFill>
      <xdr:spPr>
        <a:xfrm>
          <a:off x="12924458" y="5948667"/>
          <a:ext cx="4256454" cy="1195083"/>
        </a:xfrm>
        <a:prstGeom prst="rect">
          <a:avLst/>
        </a:prstGeom>
      </xdr:spPr>
    </xdr:pic>
    <xdr:clientData/>
  </xdr:twoCellAnchor>
  <xdr:twoCellAnchor editAs="oneCell">
    <xdr:from>
      <xdr:col>16</xdr:col>
      <xdr:colOff>663719</xdr:colOff>
      <xdr:row>44</xdr:row>
      <xdr:rowOff>60036</xdr:rowOff>
    </xdr:from>
    <xdr:to>
      <xdr:col>28</xdr:col>
      <xdr:colOff>169401</xdr:colOff>
      <xdr:row>51</xdr:row>
      <xdr:rowOff>10076</xdr:rowOff>
    </xdr:to>
    <xdr:pic>
      <xdr:nvPicPr>
        <xdr:cNvPr id="4" name="Grafik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5145" t="44724" r="36498" b="30780"/>
        <a:stretch/>
      </xdr:blipFill>
      <xdr:spPr>
        <a:xfrm rot="294696">
          <a:off x="13095915" y="8442036"/>
          <a:ext cx="4458682" cy="12835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43296</xdr:colOff>
      <xdr:row>1</xdr:row>
      <xdr:rowOff>77931</xdr:rowOff>
    </xdr:from>
    <xdr:to>
      <xdr:col>12</xdr:col>
      <xdr:colOff>537182</xdr:colOff>
      <xdr:row>15</xdr:row>
      <xdr:rowOff>103908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E5F3BBF6-47FE-4CEF-A250-4188557D1A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183" t="25500" r="27599" b="9293"/>
        <a:stretch/>
      </xdr:blipFill>
      <xdr:spPr>
        <a:xfrm rot="16200000">
          <a:off x="5801750" y="-918023"/>
          <a:ext cx="2692977" cy="50658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I45"/>
  <sheetViews>
    <sheetView workbookViewId="0">
      <selection activeCell="O21" sqref="O21"/>
    </sheetView>
  </sheetViews>
  <sheetFormatPr baseColWidth="10" defaultColWidth="9.140625" defaultRowHeight="15" x14ac:dyDescent="0.25"/>
  <cols>
    <col min="1" max="1" width="46.7109375" customWidth="1"/>
  </cols>
  <sheetData>
    <row r="3" spans="1:5" x14ac:dyDescent="0.25">
      <c r="A3" t="s">
        <v>2</v>
      </c>
      <c r="B3" t="s">
        <v>4</v>
      </c>
      <c r="C3" t="s">
        <v>7</v>
      </c>
    </row>
    <row r="4" spans="1:5" x14ac:dyDescent="0.25">
      <c r="A4" t="s">
        <v>3</v>
      </c>
      <c r="B4" t="s">
        <v>5</v>
      </c>
    </row>
    <row r="5" spans="1:5" x14ac:dyDescent="0.25">
      <c r="A5" t="s">
        <v>0</v>
      </c>
      <c r="B5">
        <v>22</v>
      </c>
    </row>
    <row r="6" spans="1:5" x14ac:dyDescent="0.25">
      <c r="A6" t="s">
        <v>1</v>
      </c>
      <c r="B6">
        <v>19</v>
      </c>
      <c r="C6" t="s">
        <v>6</v>
      </c>
    </row>
    <row r="8" spans="1:5" x14ac:dyDescent="0.25">
      <c r="A8" t="s">
        <v>48</v>
      </c>
      <c r="B8" t="s">
        <v>49</v>
      </c>
    </row>
    <row r="9" spans="1:5" x14ac:dyDescent="0.25">
      <c r="A9" t="s">
        <v>42</v>
      </c>
      <c r="B9">
        <v>28.63</v>
      </c>
      <c r="C9" t="s">
        <v>43</v>
      </c>
    </row>
    <row r="10" spans="1:5" x14ac:dyDescent="0.25">
      <c r="A10" t="s">
        <v>41</v>
      </c>
      <c r="B10">
        <v>3.65</v>
      </c>
      <c r="C10" t="s">
        <v>43</v>
      </c>
    </row>
    <row r="11" spans="1:5" x14ac:dyDescent="0.25">
      <c r="A11" t="s">
        <v>45</v>
      </c>
      <c r="B11">
        <v>78</v>
      </c>
      <c r="C11" t="s">
        <v>40</v>
      </c>
    </row>
    <row r="12" spans="1:5" x14ac:dyDescent="0.25">
      <c r="A12" t="s">
        <v>44</v>
      </c>
      <c r="B12">
        <v>234</v>
      </c>
      <c r="C12" t="s">
        <v>40</v>
      </c>
    </row>
    <row r="13" spans="1:5" x14ac:dyDescent="0.25">
      <c r="A13" t="s">
        <v>34</v>
      </c>
      <c r="B13">
        <v>6.85</v>
      </c>
      <c r="C13" t="s">
        <v>39</v>
      </c>
      <c r="E13">
        <f>B13/24</f>
        <v>0.28541666666666665</v>
      </c>
    </row>
    <row r="14" spans="1:5" x14ac:dyDescent="0.25">
      <c r="A14" t="s">
        <v>46</v>
      </c>
      <c r="B14">
        <f>B12/78</f>
        <v>3</v>
      </c>
    </row>
    <row r="15" spans="1:5" x14ac:dyDescent="0.25">
      <c r="A15" t="s">
        <v>47</v>
      </c>
      <c r="B15">
        <v>8</v>
      </c>
    </row>
    <row r="16" spans="1:5" x14ac:dyDescent="0.25">
      <c r="A16" t="s">
        <v>50</v>
      </c>
      <c r="B16">
        <f>B13*1000/B12</f>
        <v>29.273504273504273</v>
      </c>
      <c r="C16" t="s">
        <v>43</v>
      </c>
    </row>
    <row r="17" spans="1:9" x14ac:dyDescent="0.25">
      <c r="A17" t="s">
        <v>51</v>
      </c>
      <c r="B17">
        <v>24</v>
      </c>
    </row>
    <row r="18" spans="1:9" x14ac:dyDescent="0.25">
      <c r="A18" t="s">
        <v>61</v>
      </c>
      <c r="B18">
        <f>8*4.2</f>
        <v>33.6</v>
      </c>
    </row>
    <row r="19" spans="1:9" x14ac:dyDescent="0.25">
      <c r="A19" t="s">
        <v>62</v>
      </c>
      <c r="B19">
        <f>3.2*8</f>
        <v>25.6</v>
      </c>
      <c r="I19">
        <f>B15*B14</f>
        <v>24</v>
      </c>
    </row>
    <row r="20" spans="1:9" x14ac:dyDescent="0.25">
      <c r="A20" t="s">
        <v>63</v>
      </c>
      <c r="B20">
        <f>8*3.65</f>
        <v>29.2</v>
      </c>
      <c r="I20">
        <f>I19*B10</f>
        <v>87.6</v>
      </c>
    </row>
    <row r="21" spans="1:9" x14ac:dyDescent="0.25">
      <c r="I21">
        <f>I19/2*B10</f>
        <v>43.8</v>
      </c>
    </row>
    <row r="25" spans="1:9" x14ac:dyDescent="0.25">
      <c r="A25" t="s">
        <v>8</v>
      </c>
      <c r="G25">
        <v>22</v>
      </c>
    </row>
    <row r="26" spans="1:9" x14ac:dyDescent="0.25">
      <c r="A26" t="s">
        <v>9</v>
      </c>
      <c r="G26">
        <v>1</v>
      </c>
    </row>
    <row r="27" spans="1:9" x14ac:dyDescent="0.25">
      <c r="A27" t="s">
        <v>10</v>
      </c>
    </row>
    <row r="28" spans="1:9" x14ac:dyDescent="0.25">
      <c r="A28" t="s">
        <v>11</v>
      </c>
    </row>
    <row r="29" spans="1:9" x14ac:dyDescent="0.25">
      <c r="A29" t="s">
        <v>12</v>
      </c>
    </row>
    <row r="30" spans="1:9" x14ac:dyDescent="0.25">
      <c r="A30" t="s">
        <v>13</v>
      </c>
    </row>
    <row r="31" spans="1:9" x14ac:dyDescent="0.25">
      <c r="A31" t="s">
        <v>14</v>
      </c>
    </row>
    <row r="32" spans="1:9" x14ac:dyDescent="0.25">
      <c r="A32" t="s">
        <v>15</v>
      </c>
    </row>
    <row r="33" spans="1:2" x14ac:dyDescent="0.25">
      <c r="A33" t="s">
        <v>16</v>
      </c>
    </row>
    <row r="34" spans="1:2" x14ac:dyDescent="0.25">
      <c r="A34" t="s">
        <v>17</v>
      </c>
    </row>
    <row r="35" spans="1:2" x14ac:dyDescent="0.25">
      <c r="A35" t="s">
        <v>18</v>
      </c>
    </row>
    <row r="36" spans="1:2" x14ac:dyDescent="0.25">
      <c r="A36" t="s">
        <v>19</v>
      </c>
    </row>
    <row r="37" spans="1:2" x14ac:dyDescent="0.25">
      <c r="A37" t="s">
        <v>20</v>
      </c>
    </row>
    <row r="38" spans="1:2" x14ac:dyDescent="0.25">
      <c r="A38" t="s">
        <v>21</v>
      </c>
    </row>
    <row r="39" spans="1:2" x14ac:dyDescent="0.25">
      <c r="A39" t="s">
        <v>22</v>
      </c>
    </row>
    <row r="40" spans="1:2" x14ac:dyDescent="0.25">
      <c r="A40" t="s">
        <v>23</v>
      </c>
    </row>
    <row r="41" spans="1:2" x14ac:dyDescent="0.25">
      <c r="A41" t="s">
        <v>24</v>
      </c>
      <c r="B41" t="s">
        <v>58</v>
      </c>
    </row>
    <row r="42" spans="1:2" x14ac:dyDescent="0.25">
      <c r="A42" t="s">
        <v>25</v>
      </c>
      <c r="B42" t="s">
        <v>58</v>
      </c>
    </row>
    <row r="43" spans="1:2" x14ac:dyDescent="0.25">
      <c r="A43" t="s">
        <v>26</v>
      </c>
      <c r="B43" t="s">
        <v>58</v>
      </c>
    </row>
    <row r="44" spans="1:2" x14ac:dyDescent="0.25">
      <c r="A44" t="s">
        <v>27</v>
      </c>
      <c r="B44" t="s">
        <v>58</v>
      </c>
    </row>
    <row r="45" spans="1:2" x14ac:dyDescent="0.25">
      <c r="A45" t="s">
        <v>28</v>
      </c>
      <c r="B45" t="s">
        <v>58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7:AM73"/>
  <sheetViews>
    <sheetView topLeftCell="G13" zoomScale="115" zoomScaleNormal="115" workbookViewId="0">
      <selection activeCell="X12" sqref="X12"/>
    </sheetView>
  </sheetViews>
  <sheetFormatPr baseColWidth="10" defaultRowHeight="15" x14ac:dyDescent="0.25"/>
  <cols>
    <col min="15" max="15" width="15" bestFit="1" customWidth="1"/>
    <col min="18" max="39" width="5.7109375" customWidth="1"/>
  </cols>
  <sheetData>
    <row r="7" spans="4:28" x14ac:dyDescent="0.25">
      <c r="J7" t="s">
        <v>60</v>
      </c>
    </row>
    <row r="8" spans="4:28" x14ac:dyDescent="0.25">
      <c r="D8">
        <v>2</v>
      </c>
      <c r="E8">
        <v>4</v>
      </c>
      <c r="F8">
        <v>6</v>
      </c>
      <c r="G8">
        <v>8</v>
      </c>
      <c r="H8" s="1">
        <v>10</v>
      </c>
      <c r="I8" s="1">
        <v>12</v>
      </c>
      <c r="J8" s="2">
        <v>14</v>
      </c>
      <c r="K8" s="2">
        <v>16</v>
      </c>
      <c r="L8" s="1">
        <v>18</v>
      </c>
      <c r="M8" s="1">
        <v>20</v>
      </c>
      <c r="N8" s="1">
        <v>22</v>
      </c>
    </row>
    <row r="9" spans="4:28" x14ac:dyDescent="0.25">
      <c r="D9">
        <v>1</v>
      </c>
      <c r="E9">
        <v>3</v>
      </c>
      <c r="F9">
        <v>5</v>
      </c>
      <c r="G9">
        <v>7</v>
      </c>
      <c r="H9" s="1">
        <v>9</v>
      </c>
      <c r="I9" s="1">
        <v>11</v>
      </c>
      <c r="J9" s="2">
        <v>13</v>
      </c>
      <c r="K9" s="2">
        <v>15</v>
      </c>
      <c r="L9" s="1">
        <v>17</v>
      </c>
      <c r="M9" s="1">
        <v>19</v>
      </c>
      <c r="N9" s="1">
        <v>21</v>
      </c>
    </row>
    <row r="12" spans="4:28" x14ac:dyDescent="0.25">
      <c r="H12" t="s">
        <v>59</v>
      </c>
    </row>
    <row r="13" spans="4:28" x14ac:dyDescent="0.25">
      <c r="R13" t="s">
        <v>74</v>
      </c>
      <c r="S13" t="s">
        <v>73</v>
      </c>
      <c r="T13" t="s">
        <v>71</v>
      </c>
      <c r="U13" s="8" t="s">
        <v>70</v>
      </c>
      <c r="V13" s="8"/>
      <c r="W13" t="s">
        <v>75</v>
      </c>
      <c r="X13" t="s">
        <v>68</v>
      </c>
      <c r="AA13" t="s">
        <v>100</v>
      </c>
      <c r="AB13" t="s">
        <v>99</v>
      </c>
    </row>
    <row r="14" spans="4:28" x14ac:dyDescent="0.25">
      <c r="R14">
        <v>22</v>
      </c>
      <c r="S14">
        <v>20</v>
      </c>
      <c r="T14">
        <v>18</v>
      </c>
      <c r="U14">
        <v>16</v>
      </c>
      <c r="V14">
        <v>14</v>
      </c>
      <c r="W14">
        <v>12</v>
      </c>
      <c r="X14">
        <v>10</v>
      </c>
      <c r="Y14">
        <v>8</v>
      </c>
      <c r="Z14">
        <v>6</v>
      </c>
      <c r="AA14">
        <v>4</v>
      </c>
      <c r="AB14">
        <v>2</v>
      </c>
    </row>
    <row r="25" spans="18:28" x14ac:dyDescent="0.25">
      <c r="R25">
        <v>21</v>
      </c>
      <c r="S25">
        <v>19</v>
      </c>
      <c r="T25">
        <v>17</v>
      </c>
      <c r="U25">
        <v>15</v>
      </c>
      <c r="V25">
        <v>13</v>
      </c>
      <c r="W25">
        <v>11</v>
      </c>
      <c r="X25">
        <v>9</v>
      </c>
      <c r="Y25">
        <v>7</v>
      </c>
      <c r="Z25">
        <v>5</v>
      </c>
      <c r="AA25">
        <v>3</v>
      </c>
      <c r="AB25">
        <v>1</v>
      </c>
    </row>
    <row r="26" spans="18:28" x14ac:dyDescent="0.25">
      <c r="R26" t="s">
        <v>74</v>
      </c>
      <c r="S26" t="s">
        <v>72</v>
      </c>
      <c r="T26" s="8" t="s">
        <v>76</v>
      </c>
      <c r="U26" s="8"/>
      <c r="V26" s="8"/>
      <c r="W26" t="s">
        <v>69</v>
      </c>
      <c r="X26" t="s">
        <v>67</v>
      </c>
      <c r="AA26" t="s">
        <v>98</v>
      </c>
      <c r="AB26" t="s">
        <v>99</v>
      </c>
    </row>
    <row r="30" spans="18:28" x14ac:dyDescent="0.25">
      <c r="T30" s="2"/>
      <c r="U30" s="2"/>
    </row>
    <row r="39" spans="16:28" x14ac:dyDescent="0.25">
      <c r="R39">
        <v>1</v>
      </c>
      <c r="S39">
        <v>3</v>
      </c>
      <c r="T39">
        <v>5</v>
      </c>
      <c r="U39">
        <v>7</v>
      </c>
      <c r="V39">
        <v>9</v>
      </c>
      <c r="W39">
        <v>11</v>
      </c>
      <c r="X39">
        <v>13</v>
      </c>
      <c r="Y39">
        <v>15</v>
      </c>
      <c r="Z39">
        <v>17</v>
      </c>
      <c r="AA39">
        <v>19</v>
      </c>
      <c r="AB39">
        <v>21</v>
      </c>
    </row>
    <row r="40" spans="16:28" x14ac:dyDescent="0.25">
      <c r="T40" s="2"/>
    </row>
    <row r="42" spans="16:28" x14ac:dyDescent="0.25">
      <c r="W42" t="s">
        <v>86</v>
      </c>
    </row>
    <row r="43" spans="16:28" x14ac:dyDescent="0.25">
      <c r="R43">
        <v>2</v>
      </c>
      <c r="S43">
        <v>4</v>
      </c>
      <c r="T43">
        <v>6</v>
      </c>
      <c r="U43">
        <v>8</v>
      </c>
      <c r="V43">
        <v>10</v>
      </c>
      <c r="W43" s="2">
        <v>12</v>
      </c>
      <c r="X43">
        <v>14</v>
      </c>
      <c r="Y43">
        <v>16</v>
      </c>
      <c r="Z43">
        <v>18</v>
      </c>
      <c r="AA43">
        <v>20</v>
      </c>
      <c r="AB43">
        <v>22</v>
      </c>
    </row>
    <row r="48" spans="16:28" x14ac:dyDescent="0.25">
      <c r="P48" t="s">
        <v>87</v>
      </c>
    </row>
    <row r="53" spans="15:28" x14ac:dyDescent="0.25">
      <c r="R53">
        <v>1</v>
      </c>
      <c r="S53">
        <v>3</v>
      </c>
      <c r="T53">
        <v>5</v>
      </c>
      <c r="U53">
        <v>7</v>
      </c>
      <c r="V53">
        <v>9</v>
      </c>
      <c r="W53">
        <v>11</v>
      </c>
      <c r="X53">
        <v>13</v>
      </c>
      <c r="Y53">
        <v>15</v>
      </c>
      <c r="Z53">
        <v>17</v>
      </c>
      <c r="AA53">
        <v>19</v>
      </c>
      <c r="AB53">
        <v>21</v>
      </c>
    </row>
    <row r="54" spans="15:28" x14ac:dyDescent="0.25">
      <c r="V54" s="2" t="s">
        <v>86</v>
      </c>
    </row>
    <row r="57" spans="15:28" x14ac:dyDescent="0.25">
      <c r="P57" s="7"/>
      <c r="Q57" s="7"/>
    </row>
    <row r="58" spans="15:28" x14ac:dyDescent="0.25">
      <c r="O58">
        <v>22</v>
      </c>
      <c r="P58" s="7"/>
      <c r="Q58" s="7"/>
    </row>
    <row r="59" spans="15:28" x14ac:dyDescent="0.25">
      <c r="O59">
        <v>21</v>
      </c>
      <c r="P59" s="7"/>
      <c r="Q59" s="7"/>
    </row>
    <row r="60" spans="15:28" x14ac:dyDescent="0.25">
      <c r="O60">
        <v>19</v>
      </c>
      <c r="P60" s="7" t="s">
        <v>77</v>
      </c>
      <c r="Q60" s="7"/>
      <c r="R60" t="s">
        <v>66</v>
      </c>
      <c r="S60">
        <v>1</v>
      </c>
      <c r="T60">
        <v>2</v>
      </c>
      <c r="U60">
        <v>3</v>
      </c>
      <c r="V60">
        <v>4</v>
      </c>
      <c r="W60">
        <v>5</v>
      </c>
      <c r="X60">
        <v>6</v>
      </c>
      <c r="Y60">
        <v>7</v>
      </c>
      <c r="Z60">
        <v>8</v>
      </c>
    </row>
    <row r="61" spans="15:28" x14ac:dyDescent="0.25">
      <c r="O61">
        <v>18</v>
      </c>
    </row>
    <row r="62" spans="15:28" x14ac:dyDescent="0.25">
      <c r="O62">
        <v>13</v>
      </c>
    </row>
    <row r="63" spans="15:28" x14ac:dyDescent="0.25">
      <c r="O63">
        <v>12</v>
      </c>
    </row>
    <row r="64" spans="15:28" x14ac:dyDescent="0.25">
      <c r="O64">
        <v>11</v>
      </c>
    </row>
    <row r="65" spans="13:39" x14ac:dyDescent="0.25">
      <c r="O65">
        <v>10</v>
      </c>
    </row>
    <row r="66" spans="13:39" x14ac:dyDescent="0.25">
      <c r="O66">
        <v>9</v>
      </c>
    </row>
    <row r="68" spans="13:39" x14ac:dyDescent="0.25">
      <c r="Q68" t="s">
        <v>56</v>
      </c>
      <c r="Z68" t="s">
        <v>78</v>
      </c>
      <c r="AA68" t="s">
        <v>79</v>
      </c>
      <c r="AB68" t="s">
        <v>80</v>
      </c>
      <c r="AC68" t="s">
        <v>81</v>
      </c>
      <c r="AD68" t="s">
        <v>82</v>
      </c>
      <c r="AI68" t="s">
        <v>83</v>
      </c>
      <c r="AJ68" t="s">
        <v>84</v>
      </c>
      <c r="AL68" t="s">
        <v>85</v>
      </c>
      <c r="AM68" t="s">
        <v>90</v>
      </c>
    </row>
    <row r="69" spans="13:39" x14ac:dyDescent="0.25">
      <c r="Q69" t="s">
        <v>88</v>
      </c>
      <c r="R69">
        <v>1</v>
      </c>
      <c r="S69">
        <v>2</v>
      </c>
      <c r="T69">
        <v>3</v>
      </c>
      <c r="U69">
        <v>4</v>
      </c>
      <c r="V69" s="2">
        <v>5</v>
      </c>
      <c r="W69" s="2">
        <v>6</v>
      </c>
      <c r="X69" s="3">
        <v>7</v>
      </c>
      <c r="Y69" s="2">
        <v>8</v>
      </c>
      <c r="Z69">
        <v>9</v>
      </c>
      <c r="AA69">
        <v>10</v>
      </c>
      <c r="AB69">
        <v>11</v>
      </c>
      <c r="AC69">
        <v>12</v>
      </c>
      <c r="AD69">
        <v>13</v>
      </c>
      <c r="AE69">
        <v>14</v>
      </c>
      <c r="AF69">
        <v>15</v>
      </c>
      <c r="AG69">
        <v>16</v>
      </c>
      <c r="AH69">
        <v>17</v>
      </c>
      <c r="AI69">
        <v>18</v>
      </c>
      <c r="AJ69">
        <v>19</v>
      </c>
      <c r="AK69">
        <v>20</v>
      </c>
      <c r="AL69">
        <v>21</v>
      </c>
      <c r="AM69">
        <v>22</v>
      </c>
    </row>
    <row r="70" spans="13:39" x14ac:dyDescent="0.25">
      <c r="M70" s="1" t="s">
        <v>91</v>
      </c>
      <c r="Q70" t="s">
        <v>89</v>
      </c>
      <c r="R70" s="5">
        <v>19</v>
      </c>
      <c r="S70" s="5">
        <v>20</v>
      </c>
      <c r="T70" s="5">
        <v>21</v>
      </c>
      <c r="U70" s="5">
        <v>22</v>
      </c>
      <c r="V70" s="2">
        <v>12</v>
      </c>
      <c r="W70" s="2">
        <v>9</v>
      </c>
      <c r="X70">
        <v>17</v>
      </c>
      <c r="Y70" s="2">
        <v>18</v>
      </c>
      <c r="Z70" s="4">
        <v>15</v>
      </c>
      <c r="AA70" s="4">
        <v>16</v>
      </c>
      <c r="AB70" s="4">
        <v>13</v>
      </c>
      <c r="AC70" s="4">
        <v>14</v>
      </c>
      <c r="AD70" s="4">
        <v>11</v>
      </c>
      <c r="AE70" s="1">
        <v>10</v>
      </c>
      <c r="AF70">
        <v>7</v>
      </c>
      <c r="AG70" s="1">
        <v>8</v>
      </c>
      <c r="AH70">
        <v>5</v>
      </c>
      <c r="AI70" s="4">
        <v>6</v>
      </c>
      <c r="AJ70" s="4">
        <v>3</v>
      </c>
      <c r="AL70" s="4">
        <v>4</v>
      </c>
      <c r="AM70" s="4">
        <v>1</v>
      </c>
    </row>
    <row r="71" spans="13:39" x14ac:dyDescent="0.25">
      <c r="M71" s="2" t="s">
        <v>92</v>
      </c>
      <c r="Q71" t="s">
        <v>77</v>
      </c>
      <c r="R71" t="s">
        <v>95</v>
      </c>
      <c r="S71" t="s">
        <v>96</v>
      </c>
      <c r="T71" t="s">
        <v>95</v>
      </c>
      <c r="U71" t="s">
        <v>96</v>
      </c>
      <c r="Z71" t="s">
        <v>66</v>
      </c>
      <c r="AA71">
        <v>1</v>
      </c>
      <c r="AB71">
        <v>2</v>
      </c>
      <c r="AC71">
        <v>3</v>
      </c>
      <c r="AD71">
        <v>4</v>
      </c>
      <c r="AI71">
        <v>5</v>
      </c>
      <c r="AJ71">
        <v>6</v>
      </c>
      <c r="AL71">
        <v>7</v>
      </c>
      <c r="AM71">
        <v>8</v>
      </c>
    </row>
    <row r="72" spans="13:39" x14ac:dyDescent="0.25">
      <c r="M72" s="4" t="s">
        <v>93</v>
      </c>
    </row>
    <row r="73" spans="13:39" x14ac:dyDescent="0.25">
      <c r="M73" s="5" t="s">
        <v>94</v>
      </c>
      <c r="N73" t="s">
        <v>97</v>
      </c>
    </row>
  </sheetData>
  <mergeCells count="6">
    <mergeCell ref="P60:Q60"/>
    <mergeCell ref="U13:V13"/>
    <mergeCell ref="T26:V26"/>
    <mergeCell ref="P57:Q57"/>
    <mergeCell ref="P58:Q58"/>
    <mergeCell ref="P59:Q59"/>
  </mergeCells>
  <pageMargins left="0.7" right="0.7" top="0.78740157499999996" bottom="0.78740157499999996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27"/>
  <sheetViews>
    <sheetView tabSelected="1" workbookViewId="0">
      <selection activeCell="G25" sqref="G25"/>
    </sheetView>
  </sheetViews>
  <sheetFormatPr baseColWidth="10" defaultRowHeight="15" x14ac:dyDescent="0.25"/>
  <cols>
    <col min="2" max="2" width="22.7109375" customWidth="1"/>
    <col min="3" max="3" width="34.5703125" customWidth="1"/>
    <col min="4" max="4" width="13.140625" bestFit="1" customWidth="1"/>
    <col min="5" max="5" width="25.5703125" bestFit="1" customWidth="1"/>
    <col min="6" max="6" width="13.140625" hidden="1" customWidth="1"/>
  </cols>
  <sheetData>
    <row r="2" spans="2:7" x14ac:dyDescent="0.25">
      <c r="C2" t="s">
        <v>103</v>
      </c>
    </row>
    <row r="5" spans="2:7" x14ac:dyDescent="0.25">
      <c r="B5" t="s">
        <v>101</v>
      </c>
      <c r="C5" t="s">
        <v>104</v>
      </c>
      <c r="D5" t="s">
        <v>102</v>
      </c>
      <c r="E5" t="s">
        <v>105</v>
      </c>
      <c r="F5" t="s">
        <v>102</v>
      </c>
      <c r="G5" t="s">
        <v>125</v>
      </c>
    </row>
    <row r="6" spans="2:7" x14ac:dyDescent="0.25">
      <c r="C6" s="6">
        <v>1</v>
      </c>
      <c r="D6" t="s">
        <v>106</v>
      </c>
      <c r="E6" s="6">
        <v>19</v>
      </c>
      <c r="F6" t="s">
        <v>123</v>
      </c>
      <c r="G6" s="6" t="s">
        <v>139</v>
      </c>
    </row>
    <row r="7" spans="2:7" x14ac:dyDescent="0.25">
      <c r="C7" s="6">
        <v>2</v>
      </c>
      <c r="D7" t="s">
        <v>88</v>
      </c>
      <c r="E7" s="6">
        <v>20</v>
      </c>
      <c r="F7" t="s">
        <v>128</v>
      </c>
      <c r="G7" s="6" t="s">
        <v>140</v>
      </c>
    </row>
    <row r="8" spans="2:7" x14ac:dyDescent="0.25">
      <c r="C8" s="6">
        <v>3</v>
      </c>
      <c r="D8" t="s">
        <v>107</v>
      </c>
      <c r="E8" s="6">
        <v>21</v>
      </c>
      <c r="F8" t="s">
        <v>113</v>
      </c>
      <c r="G8" s="6" t="s">
        <v>139</v>
      </c>
    </row>
    <row r="9" spans="2:7" x14ac:dyDescent="0.25">
      <c r="C9" s="6">
        <v>4</v>
      </c>
      <c r="D9" t="s">
        <v>116</v>
      </c>
      <c r="E9" s="6">
        <v>22</v>
      </c>
      <c r="F9" t="s">
        <v>122</v>
      </c>
      <c r="G9" s="6" t="s">
        <v>140</v>
      </c>
    </row>
    <row r="10" spans="2:7" x14ac:dyDescent="0.25">
      <c r="C10" s="6">
        <v>5</v>
      </c>
      <c r="D10" t="s">
        <v>115</v>
      </c>
      <c r="E10" s="6"/>
      <c r="F10" t="s">
        <v>112</v>
      </c>
      <c r="G10" s="6"/>
    </row>
    <row r="11" spans="2:7" x14ac:dyDescent="0.25">
      <c r="C11" s="6">
        <v>6</v>
      </c>
      <c r="D11" t="s">
        <v>115</v>
      </c>
      <c r="E11" s="6"/>
      <c r="F11" t="s">
        <v>121</v>
      </c>
      <c r="G11" s="6"/>
    </row>
    <row r="12" spans="2:7" x14ac:dyDescent="0.25">
      <c r="C12" s="6">
        <v>7</v>
      </c>
      <c r="D12" t="s">
        <v>108</v>
      </c>
      <c r="E12" s="6">
        <v>17</v>
      </c>
      <c r="F12" t="s">
        <v>111</v>
      </c>
      <c r="G12" s="6" t="s">
        <v>127</v>
      </c>
    </row>
    <row r="13" spans="2:7" x14ac:dyDescent="0.25">
      <c r="C13" s="6">
        <v>8</v>
      </c>
      <c r="D13" t="s">
        <v>115</v>
      </c>
      <c r="E13" s="6"/>
      <c r="F13" t="s">
        <v>120</v>
      </c>
      <c r="G13" s="6"/>
    </row>
    <row r="14" spans="2:7" x14ac:dyDescent="0.25">
      <c r="C14" s="6">
        <v>9</v>
      </c>
      <c r="D14" t="s">
        <v>89</v>
      </c>
      <c r="E14" s="6">
        <v>15</v>
      </c>
      <c r="F14" s="1" t="s">
        <v>124</v>
      </c>
      <c r="G14" s="6" t="s">
        <v>127</v>
      </c>
    </row>
    <row r="15" spans="2:7" x14ac:dyDescent="0.25">
      <c r="C15" s="6">
        <v>10</v>
      </c>
      <c r="D15" t="s">
        <v>117</v>
      </c>
      <c r="E15" s="6">
        <v>16</v>
      </c>
      <c r="F15" t="s">
        <v>119</v>
      </c>
      <c r="G15" s="6" t="s">
        <v>129</v>
      </c>
    </row>
    <row r="16" spans="2:7" x14ac:dyDescent="0.25">
      <c r="C16" s="6">
        <v>11</v>
      </c>
      <c r="D16" t="s">
        <v>109</v>
      </c>
      <c r="E16" s="6">
        <v>13</v>
      </c>
      <c r="F16" t="s">
        <v>110</v>
      </c>
      <c r="G16" s="6" t="s">
        <v>130</v>
      </c>
    </row>
    <row r="17" spans="3:7" x14ac:dyDescent="0.25">
      <c r="C17" s="6">
        <v>12</v>
      </c>
      <c r="D17" t="s">
        <v>118</v>
      </c>
      <c r="E17" s="6">
        <v>14</v>
      </c>
      <c r="F17" s="1" t="s">
        <v>124</v>
      </c>
      <c r="G17" s="6" t="s">
        <v>131</v>
      </c>
    </row>
    <row r="18" spans="3:7" x14ac:dyDescent="0.25">
      <c r="C18" s="6">
        <v>13</v>
      </c>
      <c r="D18" t="s">
        <v>110</v>
      </c>
      <c r="E18" s="6">
        <v>11</v>
      </c>
      <c r="F18" t="s">
        <v>109</v>
      </c>
      <c r="G18" s="6" t="s">
        <v>132</v>
      </c>
    </row>
    <row r="19" spans="3:7" x14ac:dyDescent="0.25">
      <c r="C19" s="6">
        <v>14</v>
      </c>
      <c r="D19" t="s">
        <v>119</v>
      </c>
      <c r="E19" s="6">
        <v>10</v>
      </c>
      <c r="F19" t="s">
        <v>118</v>
      </c>
      <c r="G19" s="6" t="s">
        <v>133</v>
      </c>
    </row>
    <row r="20" spans="3:7" x14ac:dyDescent="0.25">
      <c r="C20" s="6">
        <v>15</v>
      </c>
      <c r="D20" t="s">
        <v>111</v>
      </c>
      <c r="E20" s="6">
        <v>7</v>
      </c>
      <c r="F20" t="s">
        <v>89</v>
      </c>
      <c r="G20" s="6" t="s">
        <v>134</v>
      </c>
    </row>
    <row r="21" spans="3:7" x14ac:dyDescent="0.25">
      <c r="C21" s="6">
        <v>16</v>
      </c>
      <c r="D21" t="s">
        <v>120</v>
      </c>
      <c r="E21" s="6">
        <v>8</v>
      </c>
      <c r="F21" t="s">
        <v>117</v>
      </c>
      <c r="G21" s="6" t="s">
        <v>135</v>
      </c>
    </row>
    <row r="22" spans="3:7" x14ac:dyDescent="0.25">
      <c r="C22" s="6">
        <v>17</v>
      </c>
      <c r="D22" t="s">
        <v>112</v>
      </c>
      <c r="E22" s="6">
        <v>5</v>
      </c>
      <c r="F22" t="s">
        <v>108</v>
      </c>
      <c r="G22" s="6" t="s">
        <v>74</v>
      </c>
    </row>
    <row r="23" spans="3:7" x14ac:dyDescent="0.25">
      <c r="C23" s="6">
        <v>18</v>
      </c>
      <c r="D23" t="s">
        <v>121</v>
      </c>
      <c r="E23" s="6">
        <v>6</v>
      </c>
      <c r="F23" t="s">
        <v>115</v>
      </c>
      <c r="G23" s="6" t="s">
        <v>136</v>
      </c>
    </row>
    <row r="24" spans="3:7" x14ac:dyDescent="0.25">
      <c r="C24" s="6">
        <v>19</v>
      </c>
      <c r="D24" t="s">
        <v>113</v>
      </c>
      <c r="E24" s="6">
        <v>3</v>
      </c>
      <c r="F24" t="s">
        <v>106</v>
      </c>
      <c r="G24" s="6" t="s">
        <v>137</v>
      </c>
    </row>
    <row r="25" spans="3:7" x14ac:dyDescent="0.25">
      <c r="C25" s="6">
        <v>20</v>
      </c>
      <c r="D25" t="s">
        <v>122</v>
      </c>
      <c r="E25" s="6">
        <v>4</v>
      </c>
      <c r="F25" t="s">
        <v>88</v>
      </c>
      <c r="G25" s="6" t="s">
        <v>138</v>
      </c>
    </row>
    <row r="26" spans="3:7" x14ac:dyDescent="0.25">
      <c r="C26" s="6">
        <v>21</v>
      </c>
      <c r="D26" t="s">
        <v>114</v>
      </c>
      <c r="E26" s="6">
        <v>2</v>
      </c>
      <c r="F26" t="s">
        <v>107</v>
      </c>
      <c r="G26" s="6" t="s">
        <v>126</v>
      </c>
    </row>
    <row r="27" spans="3:7" x14ac:dyDescent="0.25">
      <c r="C27" s="6">
        <v>22</v>
      </c>
      <c r="D27" t="s">
        <v>123</v>
      </c>
      <c r="E27" s="6">
        <v>1</v>
      </c>
      <c r="F27" t="s">
        <v>116</v>
      </c>
      <c r="G27" s="6" t="s">
        <v>126</v>
      </c>
    </row>
  </sheetData>
  <pageMargins left="0.7" right="0.7" top="0.78740157499999996" bottom="0.78740157499999996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E12"/>
  <sheetViews>
    <sheetView workbookViewId="0">
      <selection activeCell="E6" sqref="E6"/>
    </sheetView>
  </sheetViews>
  <sheetFormatPr baseColWidth="10" defaultRowHeight="15" x14ac:dyDescent="0.25"/>
  <cols>
    <col min="2" max="2" width="21.42578125" customWidth="1"/>
  </cols>
  <sheetData>
    <row r="4" spans="2:5" x14ac:dyDescent="0.25">
      <c r="C4" t="s">
        <v>55</v>
      </c>
      <c r="E4" t="s">
        <v>56</v>
      </c>
    </row>
    <row r="5" spans="2:5" x14ac:dyDescent="0.25">
      <c r="B5" t="s">
        <v>33</v>
      </c>
    </row>
    <row r="6" spans="2:5" x14ac:dyDescent="0.25">
      <c r="B6" t="s">
        <v>52</v>
      </c>
      <c r="C6">
        <v>240</v>
      </c>
      <c r="E6">
        <f>C6/C12</f>
        <v>2.5</v>
      </c>
    </row>
    <row r="7" spans="2:5" x14ac:dyDescent="0.25">
      <c r="B7" t="s">
        <v>53</v>
      </c>
      <c r="C7">
        <f>12*3.65*8</f>
        <v>350.4</v>
      </c>
      <c r="E7">
        <f>C7/C12</f>
        <v>3.65</v>
      </c>
    </row>
    <row r="8" spans="2:5" x14ac:dyDescent="0.25">
      <c r="B8" t="s">
        <v>54</v>
      </c>
      <c r="C8">
        <v>408</v>
      </c>
      <c r="E8">
        <f>C8/C12</f>
        <v>4.25</v>
      </c>
    </row>
    <row r="9" spans="2:5" x14ac:dyDescent="0.25">
      <c r="B9" t="s">
        <v>34</v>
      </c>
      <c r="C9" t="s">
        <v>35</v>
      </c>
    </row>
    <row r="10" spans="2:5" x14ac:dyDescent="0.25">
      <c r="B10" t="s">
        <v>36</v>
      </c>
      <c r="C10" t="s">
        <v>38</v>
      </c>
    </row>
    <row r="11" spans="2:5" x14ac:dyDescent="0.25">
      <c r="B11" t="s">
        <v>37</v>
      </c>
      <c r="C11">
        <v>12</v>
      </c>
    </row>
    <row r="12" spans="2:5" x14ac:dyDescent="0.25">
      <c r="B12" t="s">
        <v>57</v>
      </c>
      <c r="C12">
        <f>8*C11</f>
        <v>96</v>
      </c>
    </row>
  </sheetData>
  <pageMargins left="0.7" right="0.7" top="0.78740157499999996" bottom="0.78740157499999996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I50"/>
  <sheetViews>
    <sheetView topLeftCell="A2" zoomScale="145" zoomScaleNormal="145" workbookViewId="0">
      <selection activeCell="N6" sqref="N6"/>
    </sheetView>
  </sheetViews>
  <sheetFormatPr baseColWidth="10" defaultRowHeight="15" x14ac:dyDescent="0.25"/>
  <sheetData>
    <row r="3" spans="1:5" x14ac:dyDescent="0.25">
      <c r="A3" t="s">
        <v>2</v>
      </c>
    </row>
    <row r="4" spans="1:5" x14ac:dyDescent="0.25">
      <c r="A4" t="s">
        <v>3</v>
      </c>
    </row>
    <row r="5" spans="1:5" x14ac:dyDescent="0.25">
      <c r="A5" t="s">
        <v>0</v>
      </c>
    </row>
    <row r="6" spans="1:5" x14ac:dyDescent="0.25">
      <c r="A6" t="s">
        <v>1</v>
      </c>
    </row>
    <row r="8" spans="1:5" x14ac:dyDescent="0.25">
      <c r="A8" t="s">
        <v>48</v>
      </c>
      <c r="B8" t="s">
        <v>49</v>
      </c>
    </row>
    <row r="9" spans="1:5" x14ac:dyDescent="0.25">
      <c r="A9" t="s">
        <v>42</v>
      </c>
      <c r="B9">
        <v>28.63</v>
      </c>
      <c r="C9" t="s">
        <v>43</v>
      </c>
    </row>
    <row r="10" spans="1:5" x14ac:dyDescent="0.25">
      <c r="A10" t="s">
        <v>41</v>
      </c>
      <c r="B10">
        <v>3.65</v>
      </c>
      <c r="C10" t="s">
        <v>43</v>
      </c>
    </row>
    <row r="11" spans="1:5" x14ac:dyDescent="0.25">
      <c r="A11" t="s">
        <v>45</v>
      </c>
      <c r="B11">
        <f>B12/B15</f>
        <v>117</v>
      </c>
      <c r="C11" t="s">
        <v>40</v>
      </c>
    </row>
    <row r="12" spans="1:5" x14ac:dyDescent="0.25">
      <c r="A12" t="s">
        <v>44</v>
      </c>
      <c r="B12">
        <v>234</v>
      </c>
      <c r="C12" t="s">
        <v>40</v>
      </c>
    </row>
    <row r="13" spans="1:5" x14ac:dyDescent="0.25">
      <c r="A13" t="s">
        <v>34</v>
      </c>
      <c r="B13">
        <v>6830</v>
      </c>
      <c r="C13" t="s">
        <v>65</v>
      </c>
      <c r="E13">
        <f>B13/24</f>
        <v>284.58333333333331</v>
      </c>
    </row>
    <row r="14" spans="1:5" x14ac:dyDescent="0.25">
      <c r="A14" t="s">
        <v>64</v>
      </c>
      <c r="B14">
        <f>B13/B18</f>
        <v>426.875</v>
      </c>
      <c r="C14" t="s">
        <v>65</v>
      </c>
    </row>
    <row r="15" spans="1:5" x14ac:dyDescent="0.25">
      <c r="A15" t="s">
        <v>46</v>
      </c>
      <c r="B15">
        <v>2</v>
      </c>
    </row>
    <row r="16" spans="1:5" x14ac:dyDescent="0.25">
      <c r="A16" t="s">
        <v>47</v>
      </c>
      <c r="B16">
        <v>8</v>
      </c>
    </row>
    <row r="17" spans="1:9" x14ac:dyDescent="0.25">
      <c r="A17" t="s">
        <v>50</v>
      </c>
      <c r="B17">
        <f>B13/B12</f>
        <v>29.188034188034187</v>
      </c>
      <c r="C17" t="s">
        <v>43</v>
      </c>
    </row>
    <row r="18" spans="1:9" x14ac:dyDescent="0.25">
      <c r="A18" t="s">
        <v>51</v>
      </c>
      <c r="B18">
        <v>16</v>
      </c>
    </row>
    <row r="19" spans="1:9" x14ac:dyDescent="0.25">
      <c r="A19" t="s">
        <v>61</v>
      </c>
      <c r="B19">
        <f>8*4.2</f>
        <v>33.6</v>
      </c>
    </row>
    <row r="20" spans="1:9" x14ac:dyDescent="0.25">
      <c r="A20" t="s">
        <v>62</v>
      </c>
      <c r="B20">
        <f>3.2*8</f>
        <v>25.6</v>
      </c>
      <c r="I20">
        <f>B16*B15</f>
        <v>16</v>
      </c>
    </row>
    <row r="21" spans="1:9" x14ac:dyDescent="0.25">
      <c r="A21" t="s">
        <v>63</v>
      </c>
      <c r="B21">
        <f>8*3.65</f>
        <v>29.2</v>
      </c>
      <c r="I21">
        <f>I20*B10</f>
        <v>58.4</v>
      </c>
    </row>
    <row r="22" spans="1:9" x14ac:dyDescent="0.25">
      <c r="I22">
        <f>I20/2*B10</f>
        <v>29.2</v>
      </c>
    </row>
    <row r="26" spans="1:9" x14ac:dyDescent="0.25">
      <c r="A26" t="s">
        <v>8</v>
      </c>
      <c r="G26">
        <v>22</v>
      </c>
    </row>
    <row r="27" spans="1:9" x14ac:dyDescent="0.25">
      <c r="A27" t="s">
        <v>9</v>
      </c>
      <c r="G27">
        <v>1</v>
      </c>
    </row>
    <row r="28" spans="1:9" x14ac:dyDescent="0.25">
      <c r="A28" t="s">
        <v>10</v>
      </c>
    </row>
    <row r="29" spans="1:9" x14ac:dyDescent="0.25">
      <c r="A29" t="s">
        <v>11</v>
      </c>
    </row>
    <row r="30" spans="1:9" x14ac:dyDescent="0.25">
      <c r="A30" t="s">
        <v>12</v>
      </c>
    </row>
    <row r="31" spans="1:9" x14ac:dyDescent="0.25">
      <c r="A31" t="s">
        <v>13</v>
      </c>
    </row>
    <row r="32" spans="1:9" x14ac:dyDescent="0.25">
      <c r="A32" t="s">
        <v>14</v>
      </c>
    </row>
    <row r="33" spans="1:2" x14ac:dyDescent="0.25">
      <c r="A33" t="s">
        <v>15</v>
      </c>
    </row>
    <row r="34" spans="1:2" x14ac:dyDescent="0.25">
      <c r="A34" t="s">
        <v>16</v>
      </c>
    </row>
    <row r="35" spans="1:2" x14ac:dyDescent="0.25">
      <c r="A35" t="s">
        <v>17</v>
      </c>
    </row>
    <row r="36" spans="1:2" x14ac:dyDescent="0.25">
      <c r="A36" t="s">
        <v>18</v>
      </c>
    </row>
    <row r="37" spans="1:2" x14ac:dyDescent="0.25">
      <c r="A37" t="s">
        <v>19</v>
      </c>
    </row>
    <row r="38" spans="1:2" x14ac:dyDescent="0.25">
      <c r="A38" t="s">
        <v>20</v>
      </c>
    </row>
    <row r="39" spans="1:2" x14ac:dyDescent="0.25">
      <c r="A39" t="s">
        <v>21</v>
      </c>
    </row>
    <row r="40" spans="1:2" x14ac:dyDescent="0.25">
      <c r="A40" t="s">
        <v>22</v>
      </c>
    </row>
    <row r="41" spans="1:2" x14ac:dyDescent="0.25">
      <c r="A41" t="s">
        <v>23</v>
      </c>
    </row>
    <row r="42" spans="1:2" x14ac:dyDescent="0.25">
      <c r="A42" t="s">
        <v>24</v>
      </c>
      <c r="B42" t="s">
        <v>58</v>
      </c>
    </row>
    <row r="43" spans="1:2" x14ac:dyDescent="0.25">
      <c r="A43" t="s">
        <v>25</v>
      </c>
      <c r="B43" t="s">
        <v>58</v>
      </c>
    </row>
    <row r="44" spans="1:2" x14ac:dyDescent="0.25">
      <c r="A44" t="s">
        <v>26</v>
      </c>
      <c r="B44" t="s">
        <v>58</v>
      </c>
    </row>
    <row r="45" spans="1:2" x14ac:dyDescent="0.25">
      <c r="A45" t="s">
        <v>27</v>
      </c>
      <c r="B45" t="s">
        <v>58</v>
      </c>
    </row>
    <row r="46" spans="1:2" x14ac:dyDescent="0.25">
      <c r="A46" t="s">
        <v>28</v>
      </c>
      <c r="B46" t="s">
        <v>58</v>
      </c>
    </row>
    <row r="47" spans="1:2" x14ac:dyDescent="0.25">
      <c r="A47" t="s">
        <v>29</v>
      </c>
    </row>
    <row r="48" spans="1:2" x14ac:dyDescent="0.25">
      <c r="A48" t="s">
        <v>30</v>
      </c>
    </row>
    <row r="49" spans="1:1" x14ac:dyDescent="0.25">
      <c r="A49" t="s">
        <v>31</v>
      </c>
    </row>
    <row r="50" spans="1:1" x14ac:dyDescent="0.25">
      <c r="A50" t="s">
        <v>32</v>
      </c>
    </row>
  </sheetData>
  <pageMargins left="0.7" right="0.7" top="0.78740157499999996" bottom="0.78740157499999996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5</vt:i4>
      </vt:variant>
    </vt:vector>
  </HeadingPairs>
  <TitlesOfParts>
    <vt:vector size="5" baseType="lpstr">
      <vt:lpstr>Modul LG</vt:lpstr>
      <vt:lpstr>Tabelle3</vt:lpstr>
      <vt:lpstr>Tabelle1</vt:lpstr>
      <vt:lpstr>System</vt:lpstr>
      <vt:lpstr>Modul CATL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</dc:creator>
  <cp:lastModifiedBy>Jonathan</cp:lastModifiedBy>
  <dcterms:created xsi:type="dcterms:W3CDTF">2015-06-05T18:19:34Z</dcterms:created>
  <dcterms:modified xsi:type="dcterms:W3CDTF">2021-09-25T14:49:08Z</dcterms:modified>
</cp:coreProperties>
</file>